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Nick\Desktop\"/>
    </mc:Choice>
  </mc:AlternateContent>
  <xr:revisionPtr revIDLastSave="0" documentId="13_ncr:1_{8FF26DF8-9421-4E13-A17E-59CF69EC8439}" xr6:coauthVersionLast="37" xr6:coauthVersionMax="37" xr10:uidLastSave="{00000000-0000-0000-0000-000000000000}"/>
  <bookViews>
    <workbookView xWindow="0" yWindow="0" windowWidth="28800" windowHeight="12795" xr2:uid="{00000000-000D-0000-FFFF-FFFF00000000}"/>
  </bookViews>
  <sheets>
    <sheet name="Sheet" sheetId="1" r:id="rId1"/>
  </sheets>
  <calcPr calcId="162913"/>
</workbook>
</file>

<file path=xl/calcChain.xml><?xml version="1.0" encoding="utf-8"?>
<calcChain xmlns="http://schemas.openxmlformats.org/spreadsheetml/2006/main">
  <c r="V52" i="1" l="1"/>
  <c r="T54" i="1"/>
  <c r="N57" i="1" l="1"/>
  <c r="N59" i="1" s="1"/>
  <c r="N61" i="1" s="1"/>
  <c r="T50" i="1"/>
  <c r="T47" i="1"/>
  <c r="T44" i="1"/>
  <c r="T41" i="1"/>
  <c r="T38" i="1"/>
  <c r="T35" i="1"/>
  <c r="T32" i="1"/>
  <c r="T29" i="1"/>
  <c r="N35" i="1"/>
  <c r="T17" i="1"/>
  <c r="T20" i="1"/>
  <c r="L57" i="1"/>
  <c r="L59" i="1" s="1"/>
  <c r="I57" i="1"/>
  <c r="T59" i="1" l="1"/>
  <c r="T57" i="1"/>
  <c r="N25" i="1"/>
  <c r="N23" i="1"/>
  <c r="N20" i="1"/>
  <c r="N17" i="1"/>
  <c r="L23" i="1"/>
  <c r="I59" i="1"/>
  <c r="I23" i="1"/>
  <c r="I25" i="1" s="1"/>
  <c r="L25" i="1" l="1"/>
  <c r="T23" i="1"/>
  <c r="I61" i="1"/>
  <c r="T25" i="1" l="1"/>
  <c r="T61" i="1" s="1"/>
  <c r="L61" i="1"/>
</calcChain>
</file>

<file path=xl/sharedStrings.xml><?xml version="1.0" encoding="utf-8"?>
<sst xmlns="http://schemas.openxmlformats.org/spreadsheetml/2006/main" count="33" uniqueCount="33">
  <si>
    <t>Church of St. Paul and The Redeemer</t>
  </si>
  <si>
    <t>Statement of Activities</t>
  </si>
  <si>
    <t>Capital Campaign</t>
  </si>
  <si>
    <t>Current Month Actual</t>
  </si>
  <si>
    <t>YTD Actual</t>
  </si>
  <si>
    <t>Account Shortcut and Description</t>
  </si>
  <si>
    <t>Income</t>
  </si>
  <si>
    <t>Building &amp; Grounds</t>
  </si>
  <si>
    <t>4100  2017 Campaign Contributions</t>
  </si>
  <si>
    <t>4101  Non-Pledge Capital Income</t>
  </si>
  <si>
    <t>Building &amp; Grounds Totals:</t>
  </si>
  <si>
    <t>Income Totals:</t>
  </si>
  <si>
    <t>Expense</t>
  </si>
  <si>
    <t>Buildings &amp; Grounds</t>
  </si>
  <si>
    <t>5200  Architect's Fees</t>
  </si>
  <si>
    <t>5202  Consultant's Fees</t>
  </si>
  <si>
    <t>5203  Other Campaign Expenses</t>
  </si>
  <si>
    <t>5204  Construction</t>
  </si>
  <si>
    <t>5205  Byllesby Room Refurbishing</t>
  </si>
  <si>
    <t>5206  Haiti Walls</t>
  </si>
  <si>
    <t>5207  Landscaping</t>
  </si>
  <si>
    <t>5208  Interest Expense</t>
  </si>
  <si>
    <t>Buildings &amp; Grounds Totals:</t>
  </si>
  <si>
    <t>Expense Totals:</t>
  </si>
  <si>
    <t>Income - Expense:</t>
  </si>
  <si>
    <t>Page 1 of 1</t>
  </si>
  <si>
    <t>By: Nick Webb</t>
  </si>
  <si>
    <t>Budget</t>
  </si>
  <si>
    <t>Budget vs. Actual</t>
  </si>
  <si>
    <t>Prior Year's Totals</t>
  </si>
  <si>
    <t>5209 Permits</t>
  </si>
  <si>
    <t>5210 Other Fixtures and Equipment</t>
  </si>
  <si>
    <t>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</si>
</sst>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MM/dd/yyyy&quot;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i/>
      <sz val="14"/>
      <color rgb="FF000000"/>
      <name val="Arial"/>
      <family val="2"/>
    </font>
    <font>
      <sz val="9.75"/>
      <color rgb="FF000000"/>
      <name val="Times New Roman"/>
      <family val="1"/>
    </font>
    <font>
      <sz val="18"/>
      <color rgb="FF000000"/>
      <name val="Arial"/>
      <family val="2"/>
    </font>
    <font>
      <i/>
      <sz val="16"/>
      <color rgb="FF000000"/>
      <name val="Arial"/>
      <family val="2"/>
    </font>
    <font>
      <sz val="12"/>
      <color rgb="FF000000"/>
      <name val="Arial"/>
      <family val="2"/>
    </font>
    <font>
      <b/>
      <sz val="8.25"/>
      <color rgb="FF000000"/>
      <name val="Arial"/>
      <family val="2"/>
    </font>
    <font>
      <b/>
      <sz val="10"/>
      <color rgb="FF000000"/>
      <name val="Arial"/>
      <family val="2"/>
    </font>
    <font>
      <b/>
      <sz val="11.25"/>
      <color rgb="FF000000"/>
      <name val="Arial"/>
      <family val="2"/>
    </font>
    <font>
      <sz val="8.25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2">
    <xf numFmtId="0" fontId="0" fillId="0" borderId="0" xfId="0"/>
    <xf numFmtId="37" fontId="9" fillId="2" borderId="0" xfId="0" applyNumberFormat="1" applyFont="1" applyFill="1" applyAlignment="1">
      <alignment horizontal="right" vertical="top" wrapText="1"/>
    </xf>
    <xf numFmtId="37" fontId="9" fillId="2" borderId="2" xfId="0" applyNumberFormat="1" applyFont="1" applyFill="1" applyBorder="1" applyAlignment="1">
      <alignment horizontal="right" vertical="top" wrapText="1"/>
    </xf>
    <xf numFmtId="0" fontId="9" fillId="2" borderId="2" xfId="0" applyNumberFormat="1" applyFont="1" applyFill="1" applyBorder="1" applyAlignment="1">
      <alignment horizontal="right" vertical="top" wrapText="1"/>
    </xf>
    <xf numFmtId="49" fontId="10" fillId="2" borderId="0" xfId="0" applyNumberFormat="1" applyFont="1" applyFill="1" applyAlignment="1">
      <alignment horizontal="right" vertical="top" wrapText="1"/>
    </xf>
    <xf numFmtId="0" fontId="10" fillId="2" borderId="0" xfId="0" applyNumberFormat="1" applyFont="1" applyFill="1" applyAlignment="1">
      <alignment horizontal="left" vertical="top"/>
    </xf>
    <xf numFmtId="37" fontId="9" fillId="2" borderId="2" xfId="0" applyNumberFormat="1" applyFont="1" applyFill="1" applyBorder="1" applyAlignment="1">
      <alignment horizontal="right" vertical="top" wrapText="1"/>
    </xf>
    <xf numFmtId="0" fontId="6" fillId="2" borderId="0" xfId="0" applyNumberFormat="1" applyFont="1" applyFill="1" applyBorder="1" applyAlignment="1">
      <alignment horizontal="right" wrapText="1"/>
    </xf>
    <xf numFmtId="0" fontId="0" fillId="0" borderId="0" xfId="0" applyBorder="1"/>
    <xf numFmtId="0" fontId="13" fillId="0" borderId="0" xfId="0" applyFont="1"/>
    <xf numFmtId="37" fontId="13" fillId="0" borderId="0" xfId="0" applyNumberFormat="1" applyFont="1" applyAlignment="1">
      <alignment horizontal="right" vertical="top" wrapText="1"/>
    </xf>
    <xf numFmtId="164" fontId="8" fillId="2" borderId="0" xfId="0" applyNumberFormat="1" applyFont="1" applyFill="1" applyAlignment="1">
      <alignment horizontal="left" vertical="top" wrapText="1"/>
    </xf>
    <xf numFmtId="49" fontId="6" fillId="2" borderId="0" xfId="0" applyNumberFormat="1" applyFont="1" applyFill="1" applyAlignment="1">
      <alignment horizontal="left" vertical="center" wrapText="1"/>
    </xf>
    <xf numFmtId="0" fontId="9" fillId="2" borderId="0" xfId="0" applyNumberFormat="1" applyFont="1" applyFill="1" applyAlignment="1">
      <alignment horizontal="left" vertical="top"/>
    </xf>
    <xf numFmtId="37" fontId="9" fillId="2" borderId="0" xfId="0" applyNumberFormat="1" applyFont="1" applyFill="1" applyAlignment="1">
      <alignment horizontal="right" vertical="top" wrapText="1"/>
    </xf>
    <xf numFmtId="0" fontId="1" fillId="2" borderId="0" xfId="0" applyNumberFormat="1" applyFont="1" applyFill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3" fillId="2" borderId="0" xfId="0" applyNumberFormat="1" applyFont="1" applyFill="1" applyAlignment="1">
      <alignment horizontal="left" vertical="top"/>
    </xf>
    <xf numFmtId="0" fontId="4" fillId="2" borderId="0" xfId="0" applyNumberFormat="1" applyFont="1" applyFill="1" applyAlignment="1">
      <alignment horizontal="left" vertical="top"/>
    </xf>
    <xf numFmtId="49" fontId="5" fillId="2" borderId="0" xfId="0" applyNumberFormat="1" applyFont="1" applyFill="1" applyAlignment="1">
      <alignment horizontal="left" vertical="top"/>
    </xf>
    <xf numFmtId="0" fontId="6" fillId="2" borderId="1" xfId="0" applyNumberFormat="1" applyFont="1" applyFill="1" applyBorder="1" applyAlignment="1">
      <alignment horizontal="right" wrapText="1"/>
    </xf>
    <xf numFmtId="0" fontId="7" fillId="2" borderId="0" xfId="0" applyNumberFormat="1" applyFont="1" applyFill="1" applyAlignment="1">
      <alignment horizontal="left" vertical="top" wrapText="1"/>
    </xf>
    <xf numFmtId="0" fontId="9" fillId="2" borderId="0" xfId="0" applyNumberFormat="1" applyFont="1" applyFill="1" applyAlignment="1">
      <alignment horizontal="left" vertical="top" wrapText="1"/>
    </xf>
    <xf numFmtId="37" fontId="9" fillId="2" borderId="2" xfId="0" applyNumberFormat="1" applyFont="1" applyFill="1" applyBorder="1" applyAlignment="1">
      <alignment horizontal="right" vertical="top" wrapText="1"/>
    </xf>
    <xf numFmtId="0" fontId="10" fillId="2" borderId="0" xfId="0" applyNumberFormat="1" applyFont="1" applyFill="1" applyAlignment="1">
      <alignment horizontal="left" vertical="top" wrapText="1"/>
    </xf>
    <xf numFmtId="37" fontId="9" fillId="2" borderId="0" xfId="0" applyNumberFormat="1" applyFont="1" applyFill="1" applyBorder="1" applyAlignment="1">
      <alignment horizontal="right" vertical="top" wrapText="1"/>
    </xf>
    <xf numFmtId="49" fontId="10" fillId="2" borderId="0" xfId="0" applyNumberFormat="1" applyFont="1" applyFill="1" applyAlignment="1">
      <alignment horizontal="left" vertical="top" wrapText="1"/>
    </xf>
    <xf numFmtId="0" fontId="10" fillId="2" borderId="0" xfId="0" applyNumberFormat="1" applyFont="1" applyFill="1" applyAlignment="1">
      <alignment horizontal="left" vertical="top"/>
    </xf>
    <xf numFmtId="0" fontId="11" fillId="2" borderId="0" xfId="0" applyNumberFormat="1" applyFont="1" applyFill="1" applyAlignment="1">
      <alignment horizontal="right" vertical="top" wrapText="1"/>
    </xf>
    <xf numFmtId="0" fontId="9" fillId="2" borderId="2" xfId="0" applyNumberFormat="1" applyFont="1" applyFill="1" applyBorder="1" applyAlignment="1">
      <alignment horizontal="right" vertical="top" wrapText="1"/>
    </xf>
    <xf numFmtId="165" fontId="9" fillId="2" borderId="2" xfId="1" applyNumberFormat="1" applyFont="1" applyFill="1" applyBorder="1" applyAlignment="1">
      <alignment horizontal="right" vertical="top" wrapText="1"/>
    </xf>
    <xf numFmtId="165" fontId="9" fillId="2" borderId="2" xfId="0" applyNumberFormat="1" applyFont="1" applyFill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22</xdr:col>
      <xdr:colOff>28575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prstGeom prst="line">
          <a:avLst/>
        </a:prstGeom>
        <a:ln w="9525">
          <a:solidFill>
            <a:srgbClr val="000000"/>
          </a:solidFill>
        </a:ln>
      </xdr:spPr>
    </xdr:cxnSp>
    <xdr:clientData/>
  </xdr:twoCellAnchor>
  <xdr:twoCellAnchor>
    <xdr:from>
      <xdr:col>0</xdr:col>
      <xdr:colOff>0</xdr:colOff>
      <xdr:row>8</xdr:row>
      <xdr:rowOff>9525</xdr:rowOff>
    </xdr:from>
    <xdr:to>
      <xdr:col>22</xdr:col>
      <xdr:colOff>28575</xdr:colOff>
      <xdr:row>8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prstGeom prst="line">
          <a:avLst/>
        </a:prstGeom>
        <a:ln w="9525">
          <a:solidFill>
            <a:srgbClr val="000000"/>
          </a:solidFill>
        </a:ln>
      </xdr:spPr>
    </xdr:cxnSp>
    <xdr:clientData/>
  </xdr:twoCellAnchor>
  <xdr:twoCellAnchor>
    <xdr:from>
      <xdr:col>0</xdr:col>
      <xdr:colOff>0</xdr:colOff>
      <xdr:row>62</xdr:row>
      <xdr:rowOff>9525</xdr:rowOff>
    </xdr:from>
    <xdr:to>
      <xdr:col>22</xdr:col>
      <xdr:colOff>28575</xdr:colOff>
      <xdr:row>62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prstGeom prst="line">
          <a:avLst/>
        </a:prstGeom>
        <a:ln w="9525">
          <a:solidFill>
            <a:srgbClr val="000000"/>
          </a:solidFill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nager.connectnowaccounting.com/RP/Report-View.aspx?DrillDown=dddAccountBalance&amp;AccountID=196313&amp;DateRangeStart=1/1/2016%2012:00:00%20AM&amp;DateRangeEnd=12/31/2016%2012:00:00%20AM" TargetMode="External"/><Relationship Id="rId13" Type="http://schemas.openxmlformats.org/officeDocument/2006/relationships/hyperlink" Target="https://manager.connectnowaccounting.com/RP/Report-View.aspx?DrillDown=dddAccountBalance&amp;AccountID=196316&amp;DateRangeStart=12/1/2017%2012:00:00%20AM&amp;DateRangeEnd=12/31/2017%2012:00:00%20AM" TargetMode="External"/><Relationship Id="rId18" Type="http://schemas.openxmlformats.org/officeDocument/2006/relationships/hyperlink" Target="https://manager.connectnowaccounting.com/LP/AccountBudget.aspx?DrillDownID=197862" TargetMode="External"/><Relationship Id="rId26" Type="http://schemas.openxmlformats.org/officeDocument/2006/relationships/hyperlink" Target="https://manager.connectnowaccounting.com/LP/AccountBudget.aspx?DrillDownID=197865" TargetMode="External"/><Relationship Id="rId3" Type="http://schemas.openxmlformats.org/officeDocument/2006/relationships/hyperlink" Target="https://manager.connectnowaccounting.com/LP/AccountBudget.aspx?DrillDownID=196312" TargetMode="External"/><Relationship Id="rId21" Type="http://schemas.openxmlformats.org/officeDocument/2006/relationships/hyperlink" Target="https://manager.connectnowaccounting.com/RP/Report-View.aspx?DrillDown=dddAccountBalance&amp;AccountID=197864&amp;DateRangeStart=12/1/2017%2012:00:00%20AM&amp;DateRangeEnd=12/31/2017%2012:00:00%20AM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manager.connectnowaccounting.com/RP/Report-View.aspx?DrillDown=dddAccountBalance&amp;AccountID=196313&amp;DateRangeStart=12/1/2017%2012:00:00%20AM&amp;DateRangeEnd=12/31/2017%2012:00:00%20AM" TargetMode="External"/><Relationship Id="rId12" Type="http://schemas.openxmlformats.org/officeDocument/2006/relationships/hyperlink" Target="https://manager.connectnowaccounting.com/LP/AccountBudget.aspx?DrillDownID=196315" TargetMode="External"/><Relationship Id="rId17" Type="http://schemas.openxmlformats.org/officeDocument/2006/relationships/hyperlink" Target="https://manager.connectnowaccounting.com/RP/Report-View.aspx?DrillDown=dddAccountBalance&amp;AccountID=197862&amp;DateRangeStart=1/1/2016%2012:00:00%20AM&amp;DateRangeEnd=12/31/2016%2012:00:00%20AM" TargetMode="External"/><Relationship Id="rId25" Type="http://schemas.openxmlformats.org/officeDocument/2006/relationships/hyperlink" Target="https://manager.connectnowaccounting.com/RP/Report-View.aspx?DrillDown=dddAccountBalance&amp;AccountID=197865&amp;DateRangeStart=1/1/2016%2012:00:00%20AM&amp;DateRangeEnd=12/31/2016%2012:00:00%20A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manager.connectnowaccounting.com/RP/Report-View.aspx?DrillDown=dddAccountBalance&amp;AccountID=196312&amp;DateRangeStart=1/1/2016%2012:00:00%20AM&amp;DateRangeEnd=12/31/2016%2012:00:00%20AM" TargetMode="External"/><Relationship Id="rId16" Type="http://schemas.openxmlformats.org/officeDocument/2006/relationships/hyperlink" Target="https://manager.connectnowaccounting.com/RP/Report-View.aspx?DrillDown=dddAccountBalance&amp;AccountID=197862&amp;DateRangeStart=12/1/2017%2012:00:00%20AM&amp;DateRangeEnd=12/31/2017%2012:00:00%20AM" TargetMode="External"/><Relationship Id="rId20" Type="http://schemas.openxmlformats.org/officeDocument/2006/relationships/hyperlink" Target="https://manager.connectnowaccounting.com/LP/AccountBudget.aspx?DrillDownID=197863" TargetMode="External"/><Relationship Id="rId29" Type="http://schemas.openxmlformats.org/officeDocument/2006/relationships/hyperlink" Target="https://manager.connectnowaccounting.com/LP/AccountBudget.aspx?DrillDownID=197866" TargetMode="External"/><Relationship Id="rId1" Type="http://schemas.openxmlformats.org/officeDocument/2006/relationships/hyperlink" Target="https://manager.connectnowaccounting.com/RP/Report-View.aspx?DrillDown=dddAccountBalance&amp;AccountID=196312&amp;DateRangeStart=12/1/2017%2012:00:00%20AM&amp;DateRangeEnd=12/31/2017%2012:00:00%20AM" TargetMode="External"/><Relationship Id="rId6" Type="http://schemas.openxmlformats.org/officeDocument/2006/relationships/hyperlink" Target="https://manager.connectnowaccounting.com/LP/AccountBudget.aspx?DrillDownID=197397" TargetMode="External"/><Relationship Id="rId11" Type="http://schemas.openxmlformats.org/officeDocument/2006/relationships/hyperlink" Target="https://manager.connectnowaccounting.com/RP/Report-View.aspx?DrillDown=dddAccountBalance&amp;AccountID=196315&amp;DateRangeStart=1/1/2016%2012:00:00%20AM&amp;DateRangeEnd=12/31/2016%2012:00:00%20AM" TargetMode="External"/><Relationship Id="rId24" Type="http://schemas.openxmlformats.org/officeDocument/2006/relationships/hyperlink" Target="https://manager.connectnowaccounting.com/RP/Report-View.aspx?DrillDown=dddAccountBalance&amp;AccountID=197865&amp;DateRangeStart=12/1/2017%2012:00:00%20AM&amp;DateRangeEnd=12/31/2017%2012:00:00%20AM" TargetMode="External"/><Relationship Id="rId32" Type="http://schemas.openxmlformats.org/officeDocument/2006/relationships/hyperlink" Target="https://manager.connectnowaccounting.com/LP/AccountBudget.aspx?DrillDownID=198383" TargetMode="External"/><Relationship Id="rId5" Type="http://schemas.openxmlformats.org/officeDocument/2006/relationships/hyperlink" Target="https://manager.connectnowaccounting.com/RP/Report-View.aspx?DrillDown=dddAccountBalance&amp;AccountID=197397&amp;DateRangeStart=1/1/2016%2012:00:00%20AM&amp;DateRangeEnd=12/31/2016%2012:00:00%20AM" TargetMode="External"/><Relationship Id="rId15" Type="http://schemas.openxmlformats.org/officeDocument/2006/relationships/hyperlink" Target="https://manager.connectnowaccounting.com/LP/AccountBudget.aspx?DrillDownID=196316" TargetMode="External"/><Relationship Id="rId23" Type="http://schemas.openxmlformats.org/officeDocument/2006/relationships/hyperlink" Target="https://manager.connectnowaccounting.com/LP/AccountBudget.aspx?DrillDownID=197864" TargetMode="External"/><Relationship Id="rId28" Type="http://schemas.openxmlformats.org/officeDocument/2006/relationships/hyperlink" Target="https://manager.connectnowaccounting.com/RP/Report-View.aspx?DrillDown=dddAccountBalance&amp;AccountID=197866&amp;DateRangeStart=1/1/2016%2012:00:00%20AM&amp;DateRangeEnd=12/31/2016%2012:00:00%20AM" TargetMode="External"/><Relationship Id="rId10" Type="http://schemas.openxmlformats.org/officeDocument/2006/relationships/hyperlink" Target="https://manager.connectnowaccounting.com/RP/Report-View.aspx?DrillDown=dddAccountBalance&amp;AccountID=196315&amp;DateRangeStart=12/1/2017%2012:00:00%20AM&amp;DateRangeEnd=12/31/2017%2012:00:00%20AM" TargetMode="External"/><Relationship Id="rId19" Type="http://schemas.openxmlformats.org/officeDocument/2006/relationships/hyperlink" Target="https://manager.connectnowaccounting.com/RP/Report-View.aspx?DrillDown=dddAccountBalance&amp;AccountID=197863&amp;DateRangeStart=1/1/2016%2012:00:00%20AM&amp;DateRangeEnd=12/31/2016%2012:00:00%20AM" TargetMode="External"/><Relationship Id="rId31" Type="http://schemas.openxmlformats.org/officeDocument/2006/relationships/hyperlink" Target="https://manager.connectnowaccounting.com/RP/Report-View.aspx?DrillDown=dddAccountBalance&amp;AccountID=198383&amp;DateRangeStart=1/1/2016%2012:00:00%20AM&amp;DateRangeEnd=12/31/2016%2012:00:00%20AM" TargetMode="External"/><Relationship Id="rId4" Type="http://schemas.openxmlformats.org/officeDocument/2006/relationships/hyperlink" Target="https://manager.connectnowaccounting.com/RP/Report-View.aspx?DrillDown=dddAccountBalance&amp;AccountID=197397&amp;DateRangeStart=12/1/2017%2012:00:00%20AM&amp;DateRangeEnd=12/31/2017%2012:00:00%20AM" TargetMode="External"/><Relationship Id="rId9" Type="http://schemas.openxmlformats.org/officeDocument/2006/relationships/hyperlink" Target="https://manager.connectnowaccounting.com/LP/AccountBudget.aspx?DrillDownID=196313" TargetMode="External"/><Relationship Id="rId14" Type="http://schemas.openxmlformats.org/officeDocument/2006/relationships/hyperlink" Target="https://manager.connectnowaccounting.com/RP/Report-View.aspx?DrillDown=dddAccountBalance&amp;AccountID=196316&amp;DateRangeStart=1/1/2016%2012:00:00%20AM&amp;DateRangeEnd=12/31/2016%2012:00:00%20AM" TargetMode="External"/><Relationship Id="rId22" Type="http://schemas.openxmlformats.org/officeDocument/2006/relationships/hyperlink" Target="https://manager.connectnowaccounting.com/RP/Report-View.aspx?DrillDown=dddAccountBalance&amp;AccountID=197864&amp;DateRangeStart=1/1/2016%2012:00:00%20AM&amp;DateRangeEnd=12/31/2016%2012:00:00%20AM" TargetMode="External"/><Relationship Id="rId27" Type="http://schemas.openxmlformats.org/officeDocument/2006/relationships/hyperlink" Target="https://manager.connectnowaccounting.com/RP/Report-View.aspx?DrillDown=dddAccountBalance&amp;AccountID=197866&amp;DateRangeStart=12/1/2017%2012:00:00%20AM&amp;DateRangeEnd=12/31/2017%2012:00:00%20AM" TargetMode="External"/><Relationship Id="rId30" Type="http://schemas.openxmlformats.org/officeDocument/2006/relationships/hyperlink" Target="https://manager.connectnowaccounting.com/RP/Report-View.aspx?DrillDown=dddAccountBalance&amp;AccountID=198383&amp;DateRangeStart=12/1/2017%2012:00:00%20AM&amp;DateRangeEnd=12/31/2017%2012:00:00%20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W67"/>
  <sheetViews>
    <sheetView showGridLines="0" tabSelected="1" workbookViewId="0">
      <selection activeCell="L49" sqref="L49"/>
    </sheetView>
  </sheetViews>
  <sheetFormatPr defaultRowHeight="15" x14ac:dyDescent="0.25"/>
  <cols>
    <col min="1" max="1" width="20.140625" bestFit="1" customWidth="1"/>
    <col min="2" max="2" width="1.28515625" customWidth="1"/>
    <col min="3" max="3" width="7.42578125" customWidth="1"/>
    <col min="4" max="4" width="2.85546875" customWidth="1"/>
    <col min="5" max="5" width="0.5703125" customWidth="1"/>
    <col min="6" max="6" width="0.140625" customWidth="1"/>
    <col min="7" max="7" width="0.7109375" customWidth="1"/>
    <col min="8" max="8" width="1.42578125" customWidth="1"/>
    <col min="9" max="9" width="0.7109375" customWidth="1"/>
    <col min="10" max="10" width="10.7109375" customWidth="1"/>
    <col min="11" max="11" width="1.7109375" customWidth="1"/>
    <col min="12" max="12" width="10.5703125" customWidth="1"/>
    <col min="13" max="13" width="0.140625" customWidth="1"/>
    <col min="14" max="14" width="1.5703125" customWidth="1"/>
    <col min="15" max="15" width="10.7109375" customWidth="1"/>
    <col min="16" max="16" width="0.7109375" customWidth="1"/>
    <col min="17" max="17" width="1.85546875" customWidth="1"/>
    <col min="18" max="18" width="2.7109375" customWidth="1"/>
    <col min="19" max="19" width="6.140625" customWidth="1"/>
    <col min="20" max="20" width="0.7109375" customWidth="1"/>
    <col min="21" max="21" width="4.42578125" customWidth="1"/>
    <col min="22" max="22" width="6.140625" customWidth="1"/>
    <col min="23" max="23" width="0.42578125" customWidth="1"/>
  </cols>
  <sheetData>
    <row r="1" spans="1:23" ht="20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3" ht="1.5" customHeight="1" x14ac:dyDescent="0.25"/>
    <row r="3" spans="1:23" ht="1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2.25" customHeight="1" x14ac:dyDescent="0.25"/>
    <row r="5" spans="1:23" ht="21" customHeight="1" x14ac:dyDescent="0.2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3" ht="20.25" customHeight="1" x14ac:dyDescent="0.25">
      <c r="A6" s="18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3" ht="16.5" customHeight="1" x14ac:dyDescent="0.25">
      <c r="A7" s="19" t="s">
        <v>32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23" ht="2.25" customHeight="1" x14ac:dyDescent="0.25"/>
    <row r="9" spans="1:23" ht="1.5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6" customHeight="1" x14ac:dyDescent="0.25"/>
    <row r="11" spans="1:23" ht="45" customHeight="1" x14ac:dyDescent="0.25">
      <c r="J11" s="20" t="s">
        <v>3</v>
      </c>
      <c r="K11" s="7"/>
      <c r="L11" s="20" t="s">
        <v>4</v>
      </c>
      <c r="O11" s="20" t="s">
        <v>29</v>
      </c>
      <c r="Q11" s="20" t="s">
        <v>27</v>
      </c>
      <c r="R11" s="20"/>
      <c r="S11" s="20"/>
      <c r="U11" s="20" t="s">
        <v>28</v>
      </c>
      <c r="V11" s="20"/>
    </row>
    <row r="12" spans="1:23" ht="13.5" customHeight="1" x14ac:dyDescent="0.25">
      <c r="A12" s="21" t="s">
        <v>5</v>
      </c>
      <c r="B12" s="21"/>
      <c r="C12" s="21"/>
      <c r="D12" s="21"/>
      <c r="J12" s="20"/>
      <c r="K12" s="7"/>
      <c r="L12" s="20"/>
      <c r="O12" s="20"/>
      <c r="Q12" s="20"/>
      <c r="R12" s="20"/>
      <c r="S12" s="20"/>
      <c r="U12" s="20"/>
      <c r="V12" s="20"/>
    </row>
    <row r="13" spans="1:23" ht="0.75" customHeight="1" x14ac:dyDescent="0.25">
      <c r="J13" s="20"/>
      <c r="K13" s="7"/>
      <c r="L13" s="20"/>
      <c r="O13" s="20"/>
      <c r="Q13" s="20"/>
      <c r="R13" s="20"/>
      <c r="S13" s="20"/>
      <c r="U13" s="20"/>
      <c r="V13" s="20"/>
    </row>
    <row r="14" spans="1:23" ht="0.75" customHeight="1" x14ac:dyDescent="0.25">
      <c r="K14" s="8"/>
    </row>
    <row r="15" spans="1:23" ht="18" customHeight="1" x14ac:dyDescent="0.25">
      <c r="A15" s="11" t="s">
        <v>6</v>
      </c>
      <c r="B15" s="11"/>
      <c r="C15" s="11"/>
      <c r="D15" s="11"/>
      <c r="E15" s="11"/>
      <c r="F15" s="11"/>
      <c r="G15" s="11"/>
      <c r="H15" s="11"/>
      <c r="K15" s="8"/>
    </row>
    <row r="16" spans="1:23" ht="15.75" customHeight="1" x14ac:dyDescent="0.25">
      <c r="A16" s="12" t="s">
        <v>7</v>
      </c>
      <c r="B16" s="12"/>
      <c r="C16" s="12"/>
      <c r="D16" s="12"/>
      <c r="E16" s="12"/>
      <c r="F16" s="12"/>
      <c r="G16" s="12"/>
      <c r="H16" s="12"/>
    </row>
    <row r="17" spans="1:22" ht="10.5" customHeight="1" x14ac:dyDescent="0.25">
      <c r="A17" s="13" t="s">
        <v>8</v>
      </c>
      <c r="B17" s="13"/>
      <c r="C17" s="13"/>
      <c r="D17" s="13"/>
      <c r="E17" s="13"/>
      <c r="F17" s="13"/>
      <c r="I17" s="14">
        <v>0</v>
      </c>
      <c r="J17" s="14"/>
      <c r="K17" s="1"/>
      <c r="L17" s="14">
        <v>0</v>
      </c>
      <c r="M17" s="14"/>
      <c r="N17" s="14">
        <f>1419459.45+6500</f>
        <v>1425959.45</v>
      </c>
      <c r="O17" s="14"/>
      <c r="P17" s="14">
        <v>1419459</v>
      </c>
      <c r="Q17" s="14"/>
      <c r="R17" s="14"/>
      <c r="S17" s="14"/>
      <c r="T17" s="14">
        <f>L17+N17-P17</f>
        <v>6500.4499999999534</v>
      </c>
      <c r="U17" s="14"/>
      <c r="V17" s="14"/>
    </row>
    <row r="18" spans="1:22" ht="0.75" customHeight="1" x14ac:dyDescent="0.25">
      <c r="A18" s="13"/>
      <c r="B18" s="13"/>
      <c r="C18" s="13"/>
      <c r="D18" s="13"/>
      <c r="E18" s="13"/>
      <c r="F18" s="13"/>
    </row>
    <row r="19" spans="1:22" ht="1.5" customHeight="1" x14ac:dyDescent="0.25"/>
    <row r="20" spans="1:22" ht="10.5" customHeight="1" x14ac:dyDescent="0.25">
      <c r="A20" s="13" t="s">
        <v>9</v>
      </c>
      <c r="B20" s="13"/>
      <c r="C20" s="13"/>
      <c r="D20" s="13"/>
      <c r="E20" s="13"/>
      <c r="F20" s="13"/>
      <c r="I20" s="14">
        <v>1147</v>
      </c>
      <c r="J20" s="14"/>
      <c r="K20" s="1"/>
      <c r="L20" s="14">
        <v>6062</v>
      </c>
      <c r="M20" s="14"/>
      <c r="N20" s="14">
        <f>2040+77</f>
        <v>2117</v>
      </c>
      <c r="O20" s="14"/>
      <c r="P20" s="14">
        <v>0</v>
      </c>
      <c r="Q20" s="14"/>
      <c r="R20" s="14"/>
      <c r="S20" s="14"/>
      <c r="T20" s="14">
        <f>L20+N20-P20</f>
        <v>8179</v>
      </c>
      <c r="U20" s="14"/>
      <c r="V20" s="14"/>
    </row>
    <row r="21" spans="1:22" ht="0.75" customHeight="1" x14ac:dyDescent="0.25">
      <c r="A21" s="13"/>
      <c r="B21" s="13"/>
      <c r="C21" s="13"/>
      <c r="D21" s="13"/>
      <c r="E21" s="13"/>
      <c r="F21" s="13"/>
    </row>
    <row r="22" spans="1:22" ht="1.5" customHeight="1" x14ac:dyDescent="0.25"/>
    <row r="23" spans="1:22" ht="12" customHeight="1" x14ac:dyDescent="0.25">
      <c r="A23" s="24" t="s">
        <v>10</v>
      </c>
      <c r="B23" s="24"/>
      <c r="C23" s="24"/>
      <c r="D23" s="24"/>
      <c r="E23" s="24"/>
      <c r="I23" s="23">
        <f>I17+I20</f>
        <v>1147</v>
      </c>
      <c r="J23" s="23"/>
      <c r="K23" s="2"/>
      <c r="L23" s="2">
        <f>L17+L20</f>
        <v>6062</v>
      </c>
      <c r="N23" s="23">
        <f>N17+N20</f>
        <v>1428076.45</v>
      </c>
      <c r="O23" s="23"/>
      <c r="P23" s="23">
        <v>1419459</v>
      </c>
      <c r="Q23" s="23"/>
      <c r="R23" s="23"/>
      <c r="S23" s="23"/>
      <c r="T23" s="23">
        <f>L23+N23-P23</f>
        <v>14679.449999999953</v>
      </c>
      <c r="U23" s="23"/>
      <c r="V23" s="23"/>
    </row>
    <row r="24" spans="1:22" ht="9.75" customHeight="1" x14ac:dyDescent="0.25"/>
    <row r="25" spans="1:22" ht="11.25" customHeight="1" x14ac:dyDescent="0.25">
      <c r="A25" s="22" t="s">
        <v>11</v>
      </c>
      <c r="B25" s="22"/>
      <c r="C25" s="22"/>
      <c r="D25" s="22"/>
      <c r="E25" s="22"/>
      <c r="F25" s="22"/>
      <c r="G25" s="22"/>
      <c r="I25" s="23">
        <f>I23</f>
        <v>1147</v>
      </c>
      <c r="J25" s="23"/>
      <c r="K25" s="2"/>
      <c r="L25" s="23">
        <f>L23</f>
        <v>6062</v>
      </c>
      <c r="M25" s="23"/>
      <c r="N25" s="23">
        <f>N23</f>
        <v>1428076.45</v>
      </c>
      <c r="O25" s="23"/>
      <c r="P25" s="23">
        <v>1419459</v>
      </c>
      <c r="Q25" s="23"/>
      <c r="R25" s="23"/>
      <c r="S25" s="23"/>
      <c r="T25" s="23">
        <f>L25+N25-P25</f>
        <v>14679.449999999953</v>
      </c>
      <c r="U25" s="23"/>
      <c r="V25" s="23"/>
    </row>
    <row r="26" spans="1:22" ht="11.25" customHeight="1" x14ac:dyDescent="0.25"/>
    <row r="27" spans="1:22" ht="18.75" customHeight="1" x14ac:dyDescent="0.25">
      <c r="A27" s="11" t="s">
        <v>12</v>
      </c>
      <c r="B27" s="11"/>
      <c r="C27" s="11"/>
      <c r="D27" s="11"/>
      <c r="E27" s="11"/>
      <c r="F27" s="11"/>
      <c r="G27" s="11"/>
      <c r="H27" s="11"/>
    </row>
    <row r="28" spans="1:22" ht="15" customHeight="1" x14ac:dyDescent="0.25">
      <c r="A28" s="12" t="s">
        <v>13</v>
      </c>
      <c r="B28" s="12"/>
      <c r="C28" s="12"/>
      <c r="D28" s="12"/>
      <c r="E28" s="12"/>
      <c r="F28" s="12"/>
      <c r="G28" s="12"/>
      <c r="H28" s="12"/>
    </row>
    <row r="29" spans="1:22" ht="10.5" customHeight="1" x14ac:dyDescent="0.25">
      <c r="A29" s="13" t="s">
        <v>14</v>
      </c>
      <c r="B29" s="13"/>
      <c r="C29" s="13"/>
      <c r="D29" s="13"/>
      <c r="E29" s="13"/>
      <c r="F29" s="13"/>
      <c r="I29" s="14">
        <v>0</v>
      </c>
      <c r="J29" s="14"/>
      <c r="K29" s="1"/>
      <c r="L29" s="14">
        <v>3409</v>
      </c>
      <c r="M29" s="14"/>
      <c r="N29" s="14">
        <v>114049</v>
      </c>
      <c r="O29" s="14"/>
      <c r="P29" s="14">
        <v>110000</v>
      </c>
      <c r="Q29" s="14"/>
      <c r="R29" s="14"/>
      <c r="S29" s="14"/>
      <c r="T29" s="14">
        <f>P29-N29-L29</f>
        <v>-7458</v>
      </c>
      <c r="U29" s="14"/>
      <c r="V29" s="14"/>
    </row>
    <row r="30" spans="1:22" ht="0.75" customHeight="1" x14ac:dyDescent="0.25">
      <c r="A30" s="13"/>
      <c r="B30" s="13"/>
      <c r="C30" s="13"/>
      <c r="D30" s="13"/>
      <c r="E30" s="13"/>
      <c r="F30" s="13"/>
    </row>
    <row r="31" spans="1:22" ht="1.5" customHeight="1" x14ac:dyDescent="0.25"/>
    <row r="32" spans="1:22" ht="11.25" customHeight="1" x14ac:dyDescent="0.25">
      <c r="A32" s="13" t="s">
        <v>15</v>
      </c>
      <c r="B32" s="13"/>
      <c r="C32" s="13"/>
      <c r="D32" s="13"/>
      <c r="E32" s="13"/>
      <c r="F32" s="13"/>
      <c r="I32" s="14">
        <v>0</v>
      </c>
      <c r="J32" s="14"/>
      <c r="K32" s="1"/>
      <c r="L32" s="14">
        <v>0</v>
      </c>
      <c r="M32" s="14"/>
      <c r="N32" s="14">
        <v>21215</v>
      </c>
      <c r="O32" s="14"/>
      <c r="P32" s="14">
        <v>22500</v>
      </c>
      <c r="Q32" s="14"/>
      <c r="R32" s="14"/>
      <c r="S32" s="14"/>
      <c r="T32" s="14">
        <f>P32-N32-L32</f>
        <v>1285</v>
      </c>
      <c r="U32" s="14"/>
      <c r="V32" s="14"/>
    </row>
    <row r="33" spans="1:22" ht="0.75" customHeight="1" x14ac:dyDescent="0.25">
      <c r="A33" s="13"/>
      <c r="B33" s="13"/>
      <c r="C33" s="13"/>
      <c r="D33" s="13"/>
      <c r="E33" s="13"/>
      <c r="F33" s="13"/>
    </row>
    <row r="34" spans="1:22" ht="1.5" customHeight="1" x14ac:dyDescent="0.25"/>
    <row r="35" spans="1:22" ht="10.5" customHeight="1" x14ac:dyDescent="0.25">
      <c r="A35" s="13" t="s">
        <v>16</v>
      </c>
      <c r="B35" s="13"/>
      <c r="C35" s="13"/>
      <c r="D35" s="13"/>
      <c r="E35" s="13"/>
      <c r="F35" s="13"/>
      <c r="I35" s="14">
        <v>0</v>
      </c>
      <c r="J35" s="14"/>
      <c r="K35" s="1"/>
      <c r="L35" s="14">
        <v>4497</v>
      </c>
      <c r="M35" s="14"/>
      <c r="N35" s="14">
        <f>9577+3686</f>
        <v>13263</v>
      </c>
      <c r="O35" s="14"/>
      <c r="P35" s="14">
        <v>9000</v>
      </c>
      <c r="Q35" s="14"/>
      <c r="R35" s="14"/>
      <c r="S35" s="14"/>
      <c r="T35" s="14">
        <f>P35-N35-L35</f>
        <v>-8760</v>
      </c>
      <c r="U35" s="14"/>
      <c r="V35" s="14"/>
    </row>
    <row r="36" spans="1:22" ht="0.75" customHeight="1" x14ac:dyDescent="0.25">
      <c r="A36" s="13"/>
      <c r="B36" s="13"/>
      <c r="C36" s="13"/>
      <c r="D36" s="13"/>
      <c r="E36" s="13"/>
      <c r="F36" s="13"/>
    </row>
    <row r="37" spans="1:22" ht="1.5" customHeight="1" x14ac:dyDescent="0.25"/>
    <row r="38" spans="1:22" ht="10.5" customHeight="1" x14ac:dyDescent="0.25">
      <c r="A38" s="13" t="s">
        <v>17</v>
      </c>
      <c r="B38" s="13"/>
      <c r="C38" s="13"/>
      <c r="D38" s="13"/>
      <c r="E38" s="13"/>
      <c r="F38" s="13"/>
      <c r="I38" s="14">
        <v>0</v>
      </c>
      <c r="J38" s="14"/>
      <c r="K38" s="1"/>
      <c r="L38" s="14">
        <v>168571</v>
      </c>
      <c r="M38" s="14"/>
      <c r="N38" s="14">
        <v>929320</v>
      </c>
      <c r="O38" s="14"/>
      <c r="P38" s="14">
        <v>1091502</v>
      </c>
      <c r="Q38" s="14"/>
      <c r="R38" s="14"/>
      <c r="S38" s="14"/>
      <c r="T38" s="14">
        <f>P38-N38-L38</f>
        <v>-6389</v>
      </c>
      <c r="U38" s="14"/>
      <c r="V38" s="14"/>
    </row>
    <row r="39" spans="1:22" ht="0.75" customHeight="1" x14ac:dyDescent="0.25">
      <c r="A39" s="13"/>
      <c r="B39" s="13"/>
      <c r="C39" s="13"/>
      <c r="D39" s="13"/>
      <c r="E39" s="13"/>
      <c r="F39" s="13"/>
    </row>
    <row r="40" spans="1:22" ht="1.5" customHeight="1" x14ac:dyDescent="0.25"/>
    <row r="41" spans="1:22" ht="10.5" customHeight="1" x14ac:dyDescent="0.25">
      <c r="A41" s="13" t="s">
        <v>18</v>
      </c>
      <c r="B41" s="13"/>
      <c r="C41" s="13"/>
      <c r="D41" s="13"/>
      <c r="E41" s="13"/>
      <c r="F41" s="13"/>
      <c r="I41" s="14">
        <v>0</v>
      </c>
      <c r="J41" s="14"/>
      <c r="K41" s="1"/>
      <c r="L41" s="14">
        <v>0</v>
      </c>
      <c r="M41" s="14"/>
      <c r="N41" s="14">
        <v>13425</v>
      </c>
      <c r="O41" s="14"/>
      <c r="P41" s="14">
        <v>25000</v>
      </c>
      <c r="Q41" s="14"/>
      <c r="R41" s="14"/>
      <c r="S41" s="14"/>
      <c r="T41" s="14">
        <f>P41-N41-L41</f>
        <v>11575</v>
      </c>
      <c r="U41" s="14"/>
      <c r="V41" s="14"/>
    </row>
    <row r="42" spans="1:22" ht="0.75" customHeight="1" x14ac:dyDescent="0.25">
      <c r="A42" s="13"/>
      <c r="B42" s="13"/>
      <c r="C42" s="13"/>
      <c r="D42" s="13"/>
      <c r="E42" s="13"/>
      <c r="F42" s="13"/>
    </row>
    <row r="43" spans="1:22" ht="1.5" customHeight="1" x14ac:dyDescent="0.25"/>
    <row r="44" spans="1:22" ht="11.25" customHeight="1" x14ac:dyDescent="0.25">
      <c r="A44" s="13" t="s">
        <v>19</v>
      </c>
      <c r="B44" s="13"/>
      <c r="C44" s="13"/>
      <c r="D44" s="13"/>
      <c r="E44" s="13"/>
      <c r="F44" s="13"/>
      <c r="I44" s="14">
        <v>0</v>
      </c>
      <c r="J44" s="14"/>
      <c r="K44" s="1"/>
      <c r="L44" s="14">
        <v>0</v>
      </c>
      <c r="M44" s="14"/>
      <c r="N44" s="14">
        <v>25000</v>
      </c>
      <c r="O44" s="14"/>
      <c r="P44" s="14">
        <v>25000</v>
      </c>
      <c r="Q44" s="14"/>
      <c r="R44" s="14"/>
      <c r="S44" s="14"/>
      <c r="T44" s="14">
        <f>P44-N44-L44</f>
        <v>0</v>
      </c>
      <c r="U44" s="14"/>
      <c r="V44" s="14"/>
    </row>
    <row r="45" spans="1:22" ht="0.75" customHeight="1" x14ac:dyDescent="0.25">
      <c r="A45" s="13"/>
      <c r="B45" s="13"/>
      <c r="C45" s="13"/>
      <c r="D45" s="13"/>
      <c r="E45" s="13"/>
      <c r="F45" s="13"/>
    </row>
    <row r="46" spans="1:22" ht="1.5" customHeight="1" x14ac:dyDescent="0.25"/>
    <row r="47" spans="1:22" ht="10.5" customHeight="1" x14ac:dyDescent="0.25">
      <c r="A47" s="13" t="s">
        <v>20</v>
      </c>
      <c r="B47" s="13"/>
      <c r="C47" s="13"/>
      <c r="D47" s="13"/>
      <c r="E47" s="13"/>
      <c r="F47" s="13"/>
      <c r="I47" s="14">
        <v>0</v>
      </c>
      <c r="J47" s="14"/>
      <c r="K47" s="1"/>
      <c r="L47" s="14">
        <v>0</v>
      </c>
      <c r="M47" s="14"/>
      <c r="N47" s="14">
        <v>5637</v>
      </c>
      <c r="O47" s="14"/>
      <c r="P47" s="14">
        <v>25000</v>
      </c>
      <c r="Q47" s="14"/>
      <c r="R47" s="14"/>
      <c r="S47" s="14"/>
      <c r="T47" s="14">
        <f>P47-N47-L47</f>
        <v>19363</v>
      </c>
      <c r="U47" s="14"/>
      <c r="V47" s="14"/>
    </row>
    <row r="48" spans="1:22" ht="0.75" customHeight="1" x14ac:dyDescent="0.25">
      <c r="A48" s="13"/>
      <c r="B48" s="13"/>
      <c r="C48" s="13"/>
      <c r="D48" s="13"/>
      <c r="E48" s="13"/>
      <c r="F48" s="13"/>
    </row>
    <row r="49" spans="1:23" ht="1.5" customHeight="1" x14ac:dyDescent="0.25"/>
    <row r="50" spans="1:23" ht="10.5" customHeight="1" x14ac:dyDescent="0.25">
      <c r="A50" s="13" t="s">
        <v>21</v>
      </c>
      <c r="B50" s="13"/>
      <c r="C50" s="13"/>
      <c r="D50" s="13"/>
      <c r="E50" s="13"/>
      <c r="F50" s="13"/>
      <c r="I50" s="14">
        <v>1141</v>
      </c>
      <c r="J50" s="14"/>
      <c r="K50" s="1"/>
      <c r="L50" s="14">
        <v>11084</v>
      </c>
      <c r="M50" s="14"/>
      <c r="N50" s="14">
        <v>1351</v>
      </c>
      <c r="O50" s="14"/>
      <c r="P50" s="14">
        <v>40000</v>
      </c>
      <c r="Q50" s="14"/>
      <c r="R50" s="14"/>
      <c r="S50" s="14"/>
      <c r="T50" s="14">
        <f>P50-N50-L50</f>
        <v>27565</v>
      </c>
      <c r="U50" s="14"/>
      <c r="V50" s="14"/>
    </row>
    <row r="51" spans="1:23" ht="0.75" customHeight="1" x14ac:dyDescent="0.25">
      <c r="A51" s="13"/>
      <c r="B51" s="13"/>
      <c r="C51" s="13"/>
      <c r="D51" s="13"/>
      <c r="E51" s="13"/>
      <c r="F51" s="13"/>
    </row>
    <row r="52" spans="1:23" ht="11.25" customHeight="1" x14ac:dyDescent="0.25">
      <c r="A52" s="9" t="s">
        <v>30</v>
      </c>
      <c r="B52" s="9"/>
      <c r="C52" s="9"/>
      <c r="D52" s="9"/>
      <c r="E52" s="9"/>
      <c r="F52" s="9"/>
      <c r="G52" s="9"/>
      <c r="H52" s="9"/>
      <c r="I52" s="9"/>
      <c r="J52" s="9">
        <v>0</v>
      </c>
      <c r="K52" s="9"/>
      <c r="L52" s="9">
        <v>0</v>
      </c>
      <c r="M52" s="9"/>
      <c r="N52" s="9"/>
      <c r="O52" s="9">
        <v>375</v>
      </c>
      <c r="P52" s="9"/>
      <c r="Q52" s="9"/>
      <c r="R52" s="9"/>
      <c r="S52" s="9">
        <v>0</v>
      </c>
      <c r="T52" s="9"/>
      <c r="U52" s="9"/>
      <c r="V52" s="10">
        <f>P52-N52-L52</f>
        <v>0</v>
      </c>
    </row>
    <row r="53" spans="1:23" ht="1.5" customHeight="1" x14ac:dyDescent="0.25"/>
    <row r="54" spans="1:23" ht="11.25" customHeight="1" x14ac:dyDescent="0.25">
      <c r="A54" s="13" t="s">
        <v>31</v>
      </c>
      <c r="B54" s="13"/>
      <c r="C54" s="13"/>
      <c r="D54" s="13"/>
      <c r="E54" s="13"/>
      <c r="F54" s="13"/>
      <c r="I54" s="14">
        <v>0</v>
      </c>
      <c r="J54" s="14"/>
      <c r="K54" s="1"/>
      <c r="L54" s="14">
        <v>0</v>
      </c>
      <c r="M54" s="14"/>
      <c r="N54" s="25">
        <v>0</v>
      </c>
      <c r="O54" s="25"/>
      <c r="P54" s="14">
        <v>0</v>
      </c>
      <c r="Q54" s="14"/>
      <c r="R54" s="14"/>
      <c r="S54" s="14"/>
      <c r="T54" s="14">
        <f>P54-N54-L54</f>
        <v>0</v>
      </c>
      <c r="U54" s="14"/>
      <c r="V54" s="14"/>
    </row>
    <row r="55" spans="1:23" ht="0.75" customHeight="1" x14ac:dyDescent="0.25">
      <c r="A55" s="13"/>
      <c r="B55" s="13"/>
      <c r="C55" s="13"/>
      <c r="D55" s="13"/>
      <c r="E55" s="13"/>
      <c r="F55" s="13"/>
    </row>
    <row r="56" spans="1:23" ht="0.75" customHeight="1" x14ac:dyDescent="0.25"/>
    <row r="57" spans="1:23" ht="12" customHeight="1" x14ac:dyDescent="0.25">
      <c r="A57" s="24" t="s">
        <v>22</v>
      </c>
      <c r="B57" s="24"/>
      <c r="C57" s="24"/>
      <c r="D57" s="24"/>
      <c r="E57" s="24"/>
      <c r="I57" s="23">
        <f>SUM(I29:J54)</f>
        <v>1141</v>
      </c>
      <c r="J57" s="23"/>
      <c r="K57" s="2"/>
      <c r="L57" s="6">
        <f>SUM(L29:L54)</f>
        <v>187561</v>
      </c>
      <c r="N57" s="23">
        <f>SUM(N29:O54)</f>
        <v>1123635</v>
      </c>
      <c r="O57" s="23"/>
      <c r="P57" s="23">
        <v>1348002</v>
      </c>
      <c r="Q57" s="23"/>
      <c r="R57" s="23"/>
      <c r="S57" s="23"/>
      <c r="T57" s="23">
        <f>P57-N57-L57</f>
        <v>36806</v>
      </c>
      <c r="U57" s="23"/>
      <c r="V57" s="23"/>
    </row>
    <row r="58" spans="1:23" ht="9.75" customHeight="1" x14ac:dyDescent="0.25"/>
    <row r="59" spans="1:23" ht="12" customHeight="1" x14ac:dyDescent="0.25">
      <c r="A59" s="22" t="s">
        <v>23</v>
      </c>
      <c r="B59" s="22"/>
      <c r="C59" s="22"/>
      <c r="D59" s="22"/>
      <c r="E59" s="22"/>
      <c r="F59" s="22"/>
      <c r="G59" s="22"/>
      <c r="I59" s="23">
        <f>I57</f>
        <v>1141</v>
      </c>
      <c r="J59" s="23"/>
      <c r="K59" s="2"/>
      <c r="L59" s="23">
        <f>L57</f>
        <v>187561</v>
      </c>
      <c r="M59" s="23"/>
      <c r="N59" s="23">
        <f>N57</f>
        <v>1123635</v>
      </c>
      <c r="O59" s="23"/>
      <c r="P59" s="23">
        <v>1348002</v>
      </c>
      <c r="Q59" s="23"/>
      <c r="R59" s="23"/>
      <c r="S59" s="23"/>
      <c r="T59" s="23">
        <f>P59-N59-L59</f>
        <v>36806</v>
      </c>
      <c r="U59" s="23"/>
      <c r="V59" s="23"/>
    </row>
    <row r="60" spans="1:23" ht="14.25" customHeight="1" x14ac:dyDescent="0.25"/>
    <row r="61" spans="1:23" ht="12.75" customHeight="1" x14ac:dyDescent="0.25">
      <c r="A61" s="28" t="s">
        <v>24</v>
      </c>
      <c r="B61" s="28"/>
      <c r="C61" s="28"/>
      <c r="I61" s="23">
        <f>I25-I59</f>
        <v>6</v>
      </c>
      <c r="J61" s="29"/>
      <c r="K61" s="3"/>
      <c r="L61" s="23">
        <f>L25-L59</f>
        <v>-181499</v>
      </c>
      <c r="M61" s="29"/>
      <c r="N61" s="30">
        <f>N25-N59</f>
        <v>304441.44999999995</v>
      </c>
      <c r="O61" s="30"/>
      <c r="P61" s="30">
        <v>71457</v>
      </c>
      <c r="Q61" s="30"/>
      <c r="R61" s="30"/>
      <c r="S61" s="30"/>
      <c r="T61" s="31">
        <f>T59+T25</f>
        <v>51485.449999999953</v>
      </c>
      <c r="U61" s="29"/>
      <c r="V61" s="29"/>
    </row>
    <row r="62" spans="1:23" ht="40.5" customHeight="1" x14ac:dyDescent="0.25"/>
    <row r="63" spans="1:23" ht="1.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0.75" customHeight="1" x14ac:dyDescent="0.25"/>
    <row r="65" spans="1:23" ht="1.5" customHeight="1" x14ac:dyDescent="0.25">
      <c r="R65" s="4" t="s">
        <v>25</v>
      </c>
      <c r="S65" s="4"/>
      <c r="T65" s="4"/>
      <c r="U65" s="4"/>
      <c r="V65" s="4"/>
      <c r="W65" s="4"/>
    </row>
    <row r="66" spans="1:23" ht="10.5" customHeight="1" x14ac:dyDescent="0.25">
      <c r="A66" s="26"/>
      <c r="C66" s="27" t="s">
        <v>26</v>
      </c>
      <c r="D66" s="27"/>
      <c r="E66" s="27"/>
      <c r="F66" s="27"/>
      <c r="G66" s="27"/>
      <c r="H66" s="27"/>
      <c r="I66" s="27"/>
      <c r="J66" s="27"/>
      <c r="K66" s="5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4"/>
      <c r="W66" s="4"/>
    </row>
    <row r="67" spans="1:23" ht="1.5" customHeight="1" x14ac:dyDescent="0.25">
      <c r="A67" s="26"/>
      <c r="C67" s="27"/>
      <c r="D67" s="27"/>
      <c r="E67" s="27"/>
      <c r="F67" s="27"/>
      <c r="G67" s="27"/>
      <c r="H67" s="27"/>
      <c r="I67" s="27"/>
      <c r="J67" s="27"/>
      <c r="K67" s="5"/>
      <c r="L67" s="27"/>
      <c r="M67" s="27"/>
      <c r="N67" s="27"/>
      <c r="O67" s="27"/>
      <c r="P67" s="27"/>
      <c r="Q67" s="27"/>
      <c r="R67" s="27"/>
      <c r="S67" s="27"/>
      <c r="T67" s="27"/>
      <c r="U67" s="27"/>
    </row>
  </sheetData>
  <mergeCells count="114">
    <mergeCell ref="A63:W63"/>
    <mergeCell ref="A66:A67"/>
    <mergeCell ref="C66:J67"/>
    <mergeCell ref="L66:U67"/>
    <mergeCell ref="A59:G59"/>
    <mergeCell ref="I59:J59"/>
    <mergeCell ref="L59:M59"/>
    <mergeCell ref="N59:O59"/>
    <mergeCell ref="P59:S59"/>
    <mergeCell ref="T59:V59"/>
    <mergeCell ref="A61:C61"/>
    <mergeCell ref="I61:J61"/>
    <mergeCell ref="L61:M61"/>
    <mergeCell ref="N61:O61"/>
    <mergeCell ref="P61:S61"/>
    <mergeCell ref="T61:V61"/>
    <mergeCell ref="A54:F55"/>
    <mergeCell ref="I54:J54"/>
    <mergeCell ref="L54:M54"/>
    <mergeCell ref="N54:O54"/>
    <mergeCell ref="P54:S54"/>
    <mergeCell ref="T54:V54"/>
    <mergeCell ref="A57:E57"/>
    <mergeCell ref="I57:J57"/>
    <mergeCell ref="N57:O57"/>
    <mergeCell ref="P57:S57"/>
    <mergeCell ref="T57:V57"/>
    <mergeCell ref="A47:F48"/>
    <mergeCell ref="I47:J47"/>
    <mergeCell ref="L47:M47"/>
    <mergeCell ref="N47:O47"/>
    <mergeCell ref="P47:S47"/>
    <mergeCell ref="T47:V47"/>
    <mergeCell ref="A50:F51"/>
    <mergeCell ref="I50:J50"/>
    <mergeCell ref="L50:M50"/>
    <mergeCell ref="N50:O50"/>
    <mergeCell ref="P50:S50"/>
    <mergeCell ref="T50:V50"/>
    <mergeCell ref="A41:F42"/>
    <mergeCell ref="I41:J41"/>
    <mergeCell ref="L41:M41"/>
    <mergeCell ref="N41:O41"/>
    <mergeCell ref="P41:S41"/>
    <mergeCell ref="T41:V41"/>
    <mergeCell ref="A44:F45"/>
    <mergeCell ref="I44:J44"/>
    <mergeCell ref="L44:M44"/>
    <mergeCell ref="N44:O44"/>
    <mergeCell ref="P44:S44"/>
    <mergeCell ref="T44:V44"/>
    <mergeCell ref="A35:F36"/>
    <mergeCell ref="I35:J35"/>
    <mergeCell ref="L35:M35"/>
    <mergeCell ref="N35:O35"/>
    <mergeCell ref="P35:S35"/>
    <mergeCell ref="T35:V35"/>
    <mergeCell ref="A38:F39"/>
    <mergeCell ref="I38:J38"/>
    <mergeCell ref="L38:M38"/>
    <mergeCell ref="N38:O38"/>
    <mergeCell ref="P38:S38"/>
    <mergeCell ref="T38:V38"/>
    <mergeCell ref="A29:F30"/>
    <mergeCell ref="I29:J29"/>
    <mergeCell ref="L29:M29"/>
    <mergeCell ref="N29:O29"/>
    <mergeCell ref="P29:S29"/>
    <mergeCell ref="T29:V29"/>
    <mergeCell ref="A32:F33"/>
    <mergeCell ref="I32:J32"/>
    <mergeCell ref="L32:M32"/>
    <mergeCell ref="N32:O32"/>
    <mergeCell ref="P32:S32"/>
    <mergeCell ref="T32:V32"/>
    <mergeCell ref="A25:G25"/>
    <mergeCell ref="I25:J25"/>
    <mergeCell ref="L25:M25"/>
    <mergeCell ref="N25:O25"/>
    <mergeCell ref="P25:S25"/>
    <mergeCell ref="T25:V25"/>
    <mergeCell ref="A27:H27"/>
    <mergeCell ref="A28:H28"/>
    <mergeCell ref="A20:F21"/>
    <mergeCell ref="I20:J20"/>
    <mergeCell ref="L20:M20"/>
    <mergeCell ref="N20:O20"/>
    <mergeCell ref="P20:S20"/>
    <mergeCell ref="T20:V20"/>
    <mergeCell ref="A23:E23"/>
    <mergeCell ref="I23:J23"/>
    <mergeCell ref="N23:O23"/>
    <mergeCell ref="P23:S23"/>
    <mergeCell ref="T23:V23"/>
    <mergeCell ref="A15:H15"/>
    <mergeCell ref="A16:H16"/>
    <mergeCell ref="A17:F18"/>
    <mergeCell ref="I17:J17"/>
    <mergeCell ref="L17:M17"/>
    <mergeCell ref="N17:O17"/>
    <mergeCell ref="P17:S17"/>
    <mergeCell ref="T17:V17"/>
    <mergeCell ref="A1:R1"/>
    <mergeCell ref="A3:W3"/>
    <mergeCell ref="A5:R5"/>
    <mergeCell ref="A6:R6"/>
    <mergeCell ref="A7:R7"/>
    <mergeCell ref="A9:W9"/>
    <mergeCell ref="J11:J13"/>
    <mergeCell ref="L11:L13"/>
    <mergeCell ref="O11:O13"/>
    <mergeCell ref="Q11:S13"/>
    <mergeCell ref="U11:V13"/>
    <mergeCell ref="A12:D12"/>
  </mergeCells>
  <hyperlinks>
    <hyperlink ref="I17" r:id="rId1" display="https://manager.connectnowaccounting.com/RP/Report-View.aspx?DrillDown=dddAccountBalance&amp;AccountID=196312&amp;DateRangeStart=12/1/2017%2012:00:00%20AM&amp;DateRangeEnd=12/31/2017%2012:00:00%20AM" xr:uid="{00000000-0004-0000-0000-000000000000}"/>
    <hyperlink ref="N17" r:id="rId2" display="https://manager.connectnowaccounting.com/RP/Report-View.aspx?DrillDown=dddAccountBalance&amp;AccountID=196312&amp;DateRangeStart=1/1/2016%2012:00:00%20AM&amp;DateRangeEnd=12/31/2016%2012:00:00%20AM" xr:uid="{00000000-0004-0000-0000-000001000000}"/>
    <hyperlink ref="P17" r:id="rId3" display="https://manager.connectnowaccounting.com/LP/AccountBudget.aspx?DrillDownID=196312" xr:uid="{00000000-0004-0000-0000-000002000000}"/>
    <hyperlink ref="I20" r:id="rId4" display="https://manager.connectnowaccounting.com/RP/Report-View.aspx?DrillDown=dddAccountBalance&amp;AccountID=197397&amp;DateRangeStart=12/1/2017%2012:00:00%20AM&amp;DateRangeEnd=12/31/2017%2012:00:00%20AM" xr:uid="{00000000-0004-0000-0000-000003000000}"/>
    <hyperlink ref="N20" r:id="rId5" display="https://manager.connectnowaccounting.com/RP/Report-View.aspx?DrillDown=dddAccountBalance&amp;AccountID=197397&amp;DateRangeStart=1/1/2016%2012:00:00%20AM&amp;DateRangeEnd=12/31/2016%2012:00:00%20AM" xr:uid="{00000000-0004-0000-0000-000004000000}"/>
    <hyperlink ref="P20" r:id="rId6" display="https://manager.connectnowaccounting.com/LP/AccountBudget.aspx?DrillDownID=197397" xr:uid="{00000000-0004-0000-0000-000005000000}"/>
    <hyperlink ref="I29" r:id="rId7" display="https://manager.connectnowaccounting.com/RP/Report-View.aspx?DrillDown=dddAccountBalance&amp;AccountID=196313&amp;DateRangeStart=12/1/2017%2012:00:00%20AM&amp;DateRangeEnd=12/31/2017%2012:00:00%20AM" xr:uid="{00000000-0004-0000-0000-000006000000}"/>
    <hyperlink ref="N29" r:id="rId8" display="https://manager.connectnowaccounting.com/RP/Report-View.aspx?DrillDown=dddAccountBalance&amp;AccountID=196313&amp;DateRangeStart=1/1/2016%2012:00:00%20AM&amp;DateRangeEnd=12/31/2016%2012:00:00%20AM" xr:uid="{00000000-0004-0000-0000-000007000000}"/>
    <hyperlink ref="P29" r:id="rId9" display="https://manager.connectnowaccounting.com/LP/AccountBudget.aspx?DrillDownID=196313" xr:uid="{00000000-0004-0000-0000-000008000000}"/>
    <hyperlink ref="I32" r:id="rId10" display="https://manager.connectnowaccounting.com/RP/Report-View.aspx?DrillDown=dddAccountBalance&amp;AccountID=196315&amp;DateRangeStart=12/1/2017%2012:00:00%20AM&amp;DateRangeEnd=12/31/2017%2012:00:00%20AM" xr:uid="{00000000-0004-0000-0000-000009000000}"/>
    <hyperlink ref="N32" r:id="rId11" display="https://manager.connectnowaccounting.com/RP/Report-View.aspx?DrillDown=dddAccountBalance&amp;AccountID=196315&amp;DateRangeStart=1/1/2016%2012:00:00%20AM&amp;DateRangeEnd=12/31/2016%2012:00:00%20AM" xr:uid="{00000000-0004-0000-0000-00000A000000}"/>
    <hyperlink ref="P32" r:id="rId12" display="https://manager.connectnowaccounting.com/LP/AccountBudget.aspx?DrillDownID=196315" xr:uid="{00000000-0004-0000-0000-00000B000000}"/>
    <hyperlink ref="I35" r:id="rId13" display="https://manager.connectnowaccounting.com/RP/Report-View.aspx?DrillDown=dddAccountBalance&amp;AccountID=196316&amp;DateRangeStart=12/1/2017%2012:00:00%20AM&amp;DateRangeEnd=12/31/2017%2012:00:00%20AM" xr:uid="{00000000-0004-0000-0000-00000C000000}"/>
    <hyperlink ref="N35" r:id="rId14" display="https://manager.connectnowaccounting.com/RP/Report-View.aspx?DrillDown=dddAccountBalance&amp;AccountID=196316&amp;DateRangeStart=1/1/2016%2012:00:00%20AM&amp;DateRangeEnd=12/31/2016%2012:00:00%20AM" xr:uid="{00000000-0004-0000-0000-00000D000000}"/>
    <hyperlink ref="P35" r:id="rId15" display="https://manager.connectnowaccounting.com/LP/AccountBudget.aspx?DrillDownID=196316" xr:uid="{00000000-0004-0000-0000-00000E000000}"/>
    <hyperlink ref="I38" r:id="rId16" display="https://manager.connectnowaccounting.com/RP/Report-View.aspx?DrillDown=dddAccountBalance&amp;AccountID=197862&amp;DateRangeStart=12/1/2017%2012:00:00%20AM&amp;DateRangeEnd=12/31/2017%2012:00:00%20AM" xr:uid="{00000000-0004-0000-0000-00000F000000}"/>
    <hyperlink ref="N38" r:id="rId17" display="https://manager.connectnowaccounting.com/RP/Report-View.aspx?DrillDown=dddAccountBalance&amp;AccountID=197862&amp;DateRangeStart=1/1/2016%2012:00:00%20AM&amp;DateRangeEnd=12/31/2016%2012:00:00%20AM" xr:uid="{00000000-0004-0000-0000-000010000000}"/>
    <hyperlink ref="P38" r:id="rId18" display="https://manager.connectnowaccounting.com/LP/AccountBudget.aspx?DrillDownID=197862" xr:uid="{00000000-0004-0000-0000-000011000000}"/>
    <hyperlink ref="N41" r:id="rId19" display="https://manager.connectnowaccounting.com/RP/Report-View.aspx?DrillDown=dddAccountBalance&amp;AccountID=197863&amp;DateRangeStart=1/1/2016%2012:00:00%20AM&amp;DateRangeEnd=12/31/2016%2012:00:00%20AM" xr:uid="{00000000-0004-0000-0000-000012000000}"/>
    <hyperlink ref="P41" r:id="rId20" display="https://manager.connectnowaccounting.com/LP/AccountBudget.aspx?DrillDownID=197863" xr:uid="{00000000-0004-0000-0000-000013000000}"/>
    <hyperlink ref="I44" r:id="rId21" display="https://manager.connectnowaccounting.com/RP/Report-View.aspx?DrillDown=dddAccountBalance&amp;AccountID=197864&amp;DateRangeStart=12/1/2017%2012:00:00%20AM&amp;DateRangeEnd=12/31/2017%2012:00:00%20AM" xr:uid="{00000000-0004-0000-0000-000014000000}"/>
    <hyperlink ref="N44" r:id="rId22" display="https://manager.connectnowaccounting.com/RP/Report-View.aspx?DrillDown=dddAccountBalance&amp;AccountID=197864&amp;DateRangeStart=1/1/2016%2012:00:00%20AM&amp;DateRangeEnd=12/31/2016%2012:00:00%20AM" xr:uid="{00000000-0004-0000-0000-000015000000}"/>
    <hyperlink ref="P44" r:id="rId23" display="https://manager.connectnowaccounting.com/LP/AccountBudget.aspx?DrillDownID=197864" xr:uid="{00000000-0004-0000-0000-000016000000}"/>
    <hyperlink ref="I47" r:id="rId24" display="https://manager.connectnowaccounting.com/RP/Report-View.aspx?DrillDown=dddAccountBalance&amp;AccountID=197865&amp;DateRangeStart=12/1/2017%2012:00:00%20AM&amp;DateRangeEnd=12/31/2017%2012:00:00%20AM" xr:uid="{00000000-0004-0000-0000-000017000000}"/>
    <hyperlink ref="N47" r:id="rId25" display="https://manager.connectnowaccounting.com/RP/Report-View.aspx?DrillDown=dddAccountBalance&amp;AccountID=197865&amp;DateRangeStart=1/1/2016%2012:00:00%20AM&amp;DateRangeEnd=12/31/2016%2012:00:00%20AM" xr:uid="{00000000-0004-0000-0000-000018000000}"/>
    <hyperlink ref="P47" r:id="rId26" display="https://manager.connectnowaccounting.com/LP/AccountBudget.aspx?DrillDownID=197865" xr:uid="{00000000-0004-0000-0000-000019000000}"/>
    <hyperlink ref="I50" r:id="rId27" display="https://manager.connectnowaccounting.com/RP/Report-View.aspx?DrillDown=dddAccountBalance&amp;AccountID=197866&amp;DateRangeStart=12/1/2017%2012:00:00%20AM&amp;DateRangeEnd=12/31/2017%2012:00:00%20AM" xr:uid="{00000000-0004-0000-0000-00001A000000}"/>
    <hyperlink ref="N50" r:id="rId28" display="https://manager.connectnowaccounting.com/RP/Report-View.aspx?DrillDown=dddAccountBalance&amp;AccountID=197866&amp;DateRangeStart=1/1/2016%2012:00:00%20AM&amp;DateRangeEnd=12/31/2016%2012:00:00%20AM" xr:uid="{00000000-0004-0000-0000-00001B000000}"/>
    <hyperlink ref="P50" r:id="rId29" display="https://manager.connectnowaccounting.com/LP/AccountBudget.aspx?DrillDownID=197866" xr:uid="{00000000-0004-0000-0000-00001C000000}"/>
    <hyperlink ref="I54" r:id="rId30" display="https://manager.connectnowaccounting.com/RP/Report-View.aspx?DrillDown=dddAccountBalance&amp;AccountID=198383&amp;DateRangeStart=12/1/2017%2012:00:00%20AM&amp;DateRangeEnd=12/31/2017%2012:00:00%20AM" xr:uid="{00000000-0004-0000-0000-00001D000000}"/>
    <hyperlink ref="N54" r:id="rId31" display="https://manager.connectnowaccounting.com/RP/Report-View.aspx?DrillDown=dddAccountBalance&amp;AccountID=198383&amp;DateRangeStart=1/1/2016%2012:00:00%20AM&amp;DateRangeEnd=12/31/2016%2012:00:00%20AM" xr:uid="{00000000-0004-0000-0000-00001E000000}"/>
    <hyperlink ref="P54" r:id="rId32" display="https://manager.connectnowaccounting.com/LP/AccountBudget.aspx?DrillDownID=198383" xr:uid="{00000000-0004-0000-0000-00001F000000}"/>
  </hyperlinks>
  <pageMargins left="0.60000002384185802" right="0.21999999880790699" top="0.60000002384185802" bottom="0.60000002384185802" header="0.3" footer="0.3"/>
  <pageSetup orientation="portrait" r:id="rId33"/>
  <ignoredErrors>
    <ignoredError sqref="A1:J6 A12:J19 A11:J11 R11:T11 P11 V11:W11 A21:J22 A20:H20 J20 A24:J24 A23:H23 J23 A26:J28 A25:H25 J25 A58:J58 A57:H57 J57 A8:J10 B7:J7 A60:J60 A59:H59 J59 A62:J65 A61:H61 J61 A30:J34 A29:H29 J29 A36:J37 A35:H35 J35 A39:J40 A38:H38 J38 A42:J49 A41:H41 A55:J56 A50:H50 J50 M41 L1:W6 L12:W16 L11:N11 L21:W22 M20 L24:W24 M23 L26:W28 M25 L58:W58 M57 L8:W10 L7:W7 L60:W60 M59 L62:W67 M61 L30:W31 M29 L36:W37 M35 L39:W40 M38 L42:W43 L51:W51 M50 L18:W19 M17 O17:S17 O20:S20 U17:W17 U20:W20 O23:S23 U23:W23 U25:W25 O25:S25 L33:W34 M32:S32 L45:W46 L48:W49 M47 L55:W56 M54 O29:S29 O35:S35 O38:S38 O41:S41 O44:S44 O47:S47 O50:S50 O54:S54 U29:W29 U32:W32 U35:W35 U38:W38 U41:W41 U44:W44 U47:W47 U50:W50 U54:W54 U57:W57 O57:S57 O59:S59 U59:W59 O61:S61 U61:W61 A51:J51 M52:N52 W52 P52:R52 B52:I52 T52:U52 B54:J54 B66:J67" numberStoredAsText="1"/>
  </ignoredErrors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Nick Webb</cp:lastModifiedBy>
  <cp:lastPrinted>2018-10-11T21:11:56Z</cp:lastPrinted>
  <dcterms:created xsi:type="dcterms:W3CDTF">2018-03-12T16:39:44Z</dcterms:created>
  <dcterms:modified xsi:type="dcterms:W3CDTF">2018-10-11T21:12:04Z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15.2.9.0</vt:lpwstr>
  </property>
</Properties>
</file>